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51840" windowHeight="21120" tabRatio="600" firstSheet="0" activeTab="0" autoFilterDateGrouping="1"/>
  </bookViews>
  <sheets>
    <sheet name="Offerte" sheetId="1" state="visible" r:id="rId1"/>
    <sheet name="Begroting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€\ #,##0.00"/>
    <numFmt numFmtId="165" formatCode="&quot;€&quot;\ #,##0.00"/>
  </numFmts>
  <fonts count="10">
    <font>
      <name val="Arial"/>
      <color rgb="FF000000"/>
      <sz val="10"/>
      <scheme val="minor"/>
    </font>
    <font>
      <name val="Arial"/>
      <family val="2"/>
      <color theme="1"/>
      <sz val="11"/>
      <scheme val="minor"/>
    </font>
    <font>
      <name val="Arial"/>
      <family val="2"/>
      <b val="1"/>
      <color theme="1"/>
      <sz val="10"/>
      <scheme val="minor"/>
    </font>
    <font>
      <name val="Arial"/>
      <family val="2"/>
      <color theme="1"/>
      <sz val="10"/>
      <scheme val="minor"/>
    </font>
    <font>
      <name val="Arial"/>
      <family val="2"/>
      <b val="1"/>
      <color theme="1"/>
      <sz val="14"/>
      <scheme val="minor"/>
    </font>
    <font>
      <name val="Arial"/>
      <family val="2"/>
      <color rgb="FF000000"/>
      <sz val="14"/>
      <scheme val="minor"/>
    </font>
    <font>
      <name val="Arial"/>
      <family val="2"/>
      <sz val="8"/>
      <scheme val="minor"/>
    </font>
    <font>
      <name val="Arial"/>
      <family val="2"/>
      <color rgb="FF000000"/>
      <sz val="10"/>
      <scheme val="minor"/>
    </font>
    <font>
      <name val="Arial"/>
      <family val="2"/>
      <b val="1"/>
      <color rgb="FF000000"/>
      <sz val="10"/>
      <scheme val="minor"/>
    </font>
    <font>
      <name val="Arial"/>
      <family val="2"/>
      <sz val="10"/>
      <scheme val="minor"/>
    </font>
  </fonts>
  <fills count="5">
    <fill>
      <patternFill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EAEAEA"/>
        <bgColor rgb="FFEAEAEA"/>
      </patternFill>
    </fill>
    <fill>
      <patternFill patternType="solid">
        <fgColor rgb="FFF7F7F7"/>
        <bgColor rgb="FFF7F7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2" fillId="0" borderId="0" pivotButton="0" quotePrefix="0" xfId="0"/>
    <xf numFmtId="2" fontId="3" fillId="2" borderId="0" pivotButton="0" quotePrefix="0" xfId="0"/>
    <xf numFmtId="0" fontId="2" fillId="3" borderId="1" pivotButton="0" quotePrefix="0" xfId="0"/>
    <xf numFmtId="0" fontId="3" fillId="0" borderId="1" pivotButton="0" quotePrefix="0" xfId="0"/>
    <xf numFmtId="2" fontId="3" fillId="0" borderId="1" pivotButton="0" quotePrefix="0" xfId="0"/>
    <xf numFmtId="164" fontId="3" fillId="0" borderId="1" pivotButton="0" quotePrefix="0" xfId="0"/>
    <xf numFmtId="0" fontId="3" fillId="4" borderId="1" pivotButton="0" quotePrefix="0" xfId="0"/>
    <xf numFmtId="2" fontId="3" fillId="4" borderId="1" pivotButton="0" quotePrefix="0" xfId="0"/>
    <xf numFmtId="0" fontId="2" fillId="0" borderId="1" pivotButton="0" quotePrefix="0" xfId="0"/>
    <xf numFmtId="2" fontId="2" fillId="0" borderId="1" pivotButton="0" quotePrefix="0" xfId="0"/>
    <xf numFmtId="164" fontId="2" fillId="0" borderId="1" pivotButton="0" quotePrefix="0" xfId="0"/>
    <xf numFmtId="2" fontId="3" fillId="0" borderId="0" applyAlignment="1" pivotButton="0" quotePrefix="0" xfId="0">
      <alignment horizontal="center"/>
    </xf>
    <xf numFmtId="14" fontId="3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2" fontId="9" fillId="4" borderId="1" pivotButton="0" quotePrefix="0" xfId="0"/>
    <xf numFmtId="164" fontId="3" fillId="0" borderId="0" applyAlignment="1" pivotButton="0" quotePrefix="0" xfId="0">
      <alignment horizontal="right"/>
    </xf>
    <xf numFmtId="165" fontId="7" fillId="0" borderId="0" applyAlignment="1" pivotButton="0" quotePrefix="0" xfId="0">
      <alignment horizontal="right"/>
    </xf>
    <xf numFmtId="165" fontId="0" fillId="0" borderId="2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3" fillId="0" borderId="0" pivotButton="0" quotePrefix="0" xfId="0"/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0" borderId="0" pivotButton="0" quotePrefix="0" xfId="0"/>
  </cellXfs>
  <cellStyles count="1">
    <cellStyle name="Standa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I46"/>
  <sheetViews>
    <sheetView showGridLines="0" tabSelected="1" workbookViewId="0">
      <pane ySplit="17" topLeftCell="A18" activePane="bottomLeft" state="frozen"/>
      <selection pane="bottomLeft" activeCell="B8" sqref="B8:I8"/>
    </sheetView>
  </sheetViews>
  <sheetFormatPr baseColWidth="8" defaultColWidth="12.5703125" defaultRowHeight="15.75" customHeight="1"/>
  <cols>
    <col width="18" customWidth="1" style="23" min="1" max="1"/>
    <col width="13.85546875" customWidth="1" style="23" min="2" max="2"/>
    <col width="8.85546875" customWidth="1" style="23" min="3" max="3"/>
    <col width="21.42578125" customWidth="1" style="23" min="4" max="4"/>
    <col width="40.140625" customWidth="1" style="23" min="5" max="5"/>
    <col width="18.85546875" customWidth="1" style="23" min="6" max="6"/>
    <col width="13.140625" customWidth="1" style="23" min="7" max="7"/>
    <col width="13.85546875" customWidth="1" style="23" min="8" max="8"/>
    <col width="17.5703125" customWidth="1" style="23" min="9" max="9"/>
  </cols>
  <sheetData>
    <row r="1" ht="15.75" customHeight="1" s="23">
      <c r="A1" s="25" t="inlineStr">
        <is>
          <t>OFFERTE – GLAS LEVEREN EN PLAATSEN</t>
        </is>
      </c>
    </row>
    <row r="2" ht="14.25" customHeight="1" s="23">
      <c r="A2" s="27" t="inlineStr">
        <is>
          <t>Opdracht ID: JB-20260824-081617-565</t>
        </is>
      </c>
    </row>
    <row r="4" ht="15.75" customHeight="1" s="23">
      <c r="A4" s="24" t="inlineStr">
        <is>
          <t>Datum</t>
        </is>
      </c>
      <c r="B4" s="13" t="n">
        <v>46258</v>
      </c>
    </row>
    <row r="5" ht="12.75" customHeight="1" s="23">
      <c r="A5" s="24" t="inlineStr">
        <is>
          <t>Werkadres</t>
        </is>
      </c>
      <c r="B5" s="22" t="inlineStr">
        <is>
          <t>albert schweitzerlaan 35 nijmegen</t>
        </is>
      </c>
    </row>
    <row r="6" ht="12.75" customHeight="1" s="23">
      <c r="A6" s="24" t="inlineStr">
        <is>
          <t>Glaszetter</t>
        </is>
      </c>
      <c r="B6" s="22" t="inlineStr">
        <is>
          <t>rik</t>
        </is>
      </c>
    </row>
    <row r="7" ht="12.75" customHeight="1" s="23">
      <c r="A7" s="24" t="inlineStr">
        <is>
          <t>Glassoort</t>
        </is>
      </c>
      <c r="B7" s="22" t="inlineStr">
        <is>
          <t>BENG Single Coated</t>
        </is>
      </c>
    </row>
    <row r="8" ht="12.75" customHeight="1" s="23">
      <c r="A8" s="24" t="inlineStr">
        <is>
          <t>Meldcode</t>
        </is>
      </c>
      <c r="B8" s="22" t="inlineStr">
        <is>
          <t>KA18780</t>
        </is>
      </c>
    </row>
    <row r="9" ht="12.75" customHeight="1" s="23">
      <c r="A9" s="24" t="inlineStr">
        <is>
          <t>Bereikbaarheid</t>
        </is>
      </c>
      <c r="B9" s="22" t="inlineStr">
        <is>
          <t>Geen</t>
        </is>
      </c>
    </row>
    <row r="10" ht="12.75" customHeight="1" s="23">
      <c r="A10" s="24" t="inlineStr">
        <is>
          <t>Opmerking bereikbaarheid</t>
        </is>
      </c>
      <c r="B10" s="22" t="inlineStr">
        <is>
          <t>achterom
Telefoon klant: 0611488803
E-mail klant: fokkerrik@gmail.com</t>
        </is>
      </c>
    </row>
    <row r="11" ht="12.75" customHeight="1" s="23">
      <c r="D11" s="24" t="inlineStr">
        <is>
          <t>Totaal m²</t>
        </is>
      </c>
      <c r="E11" s="12">
        <f>H41</f>
        <v/>
      </c>
      <c r="F11" s="24" t="inlineStr">
        <is>
          <t>Totaal prijs excl btw</t>
        </is>
      </c>
      <c r="G11" s="24" t="n"/>
      <c r="H11" s="18">
        <f>I41</f>
        <v/>
      </c>
    </row>
    <row r="12" ht="12.75" customHeight="1" s="23">
      <c r="A12" s="24" t="n"/>
      <c r="F12" s="15" t="inlineStr">
        <is>
          <t>BTW 9 %</t>
        </is>
      </c>
      <c r="G12" s="16" t="n"/>
      <c r="H12" s="19">
        <f>(H11*0.5)*0.09</f>
        <v/>
      </c>
    </row>
    <row r="13" ht="12.75" customHeight="1" s="23">
      <c r="A13" s="24" t="inlineStr">
        <is>
          <t>Minimum m² per ruit</t>
        </is>
      </c>
      <c r="B13" s="2" t="inlineStr">
        <is>
          <t>Automatisch: BENG 0,30 m² / HR++ en Tripel 0,65 m²</t>
        </is>
      </c>
      <c r="F13" s="15" t="inlineStr">
        <is>
          <t>BTW 21 %</t>
        </is>
      </c>
      <c r="H13" s="20">
        <f>(H11*0.5)*0.21</f>
        <v/>
      </c>
      <c r="I13" s="16" t="n"/>
    </row>
    <row r="14" ht="12.75" customHeight="1" s="23">
      <c r="A14" s="24" t="inlineStr">
        <is>
          <t>Prijs per m²</t>
        </is>
      </c>
      <c r="B14" s="2" t="n"/>
      <c r="F14" s="15" t="inlineStr">
        <is>
          <t>Totaal prijs incl btw</t>
        </is>
      </c>
      <c r="H14" s="21">
        <f>H13+H12+H11</f>
        <v/>
      </c>
    </row>
    <row r="16" ht="12.75" customHeight="1" s="23">
      <c r="A16" s="24" t="inlineStr">
        <is>
          <t>Ruiten overzicht</t>
        </is>
      </c>
    </row>
    <row r="17" ht="12.75" customHeight="1" s="23">
      <c r="A17" s="3" t="inlineStr">
        <is>
          <t>Breedte (mm)</t>
        </is>
      </c>
      <c r="B17" s="3" t="inlineStr">
        <is>
          <t>Hoogte (mm)</t>
        </is>
      </c>
      <c r="C17" s="3" t="inlineStr">
        <is>
          <t>Aantal</t>
        </is>
      </c>
      <c r="D17" s="3" t="inlineStr">
        <is>
          <t>Type glas (vrij)</t>
        </is>
      </c>
      <c r="E17" s="3" t="inlineStr">
        <is>
          <t>Plaatsing / opmerking</t>
        </is>
      </c>
      <c r="F17" s="3" t="inlineStr">
        <is>
          <t>m²/ruit (incl. min)</t>
        </is>
      </c>
      <c r="G17" s="3" t="inlineStr">
        <is>
          <t xml:space="preserve">prijs per m2 </t>
        </is>
      </c>
      <c r="H17" s="3" t="inlineStr">
        <is>
          <t>Totaal m²</t>
        </is>
      </c>
      <c r="I17" s="3" t="inlineStr">
        <is>
          <t>Prijs (€)</t>
        </is>
      </c>
    </row>
    <row r="18" ht="12.75" customHeight="1" s="23">
      <c r="A18" s="4" t="n">
        <v>500</v>
      </c>
      <c r="B18" s="4" t="n">
        <v>700</v>
      </c>
      <c r="C18" s="4" t="n">
        <v>1</v>
      </c>
      <c r="D18" s="4" t="inlineStr">
        <is>
          <t>BENG Single Coated - 4/13/5</t>
        </is>
      </c>
      <c r="E18" s="4" t="inlineStr">
        <is>
          <t>1e etage
Vorm: Rechthoek
L1 breedte: 500 mm
L2 hoogte: 700 mm</t>
        </is>
      </c>
      <c r="F18" s="5">
        <f>IF(OR(A18="",B18="",C18=""),0,MAX((A18/1000)*(B18/1000),IF(ISNUMBER(SEARCH("BENG",D18)),0.30,0.65)))</f>
        <v/>
      </c>
      <c r="G18" s="8">
        <f>$B$14</f>
        <v/>
      </c>
      <c r="H18" s="5">
        <f>IF(C18="",0,C18*F18)</f>
        <v/>
      </c>
      <c r="I18" s="6">
        <f>IF(H18=0,0,H18*G18)</f>
        <v/>
      </c>
    </row>
    <row r="19" ht="12.75" customHeight="1" s="23">
      <c r="A19" s="7" t="n"/>
      <c r="B19" s="7" t="n"/>
      <c r="C19" s="7" t="n"/>
      <c r="D19" s="4" t="n"/>
      <c r="E19" s="4" t="n"/>
      <c r="F19" s="5">
        <f>IF(OR(A19="",B19="",C19=""),0,MAX((A19/1000)*(B19/1000),IF(ISNUMBER(SEARCH("BENG",D19)),0.30,0.65)))</f>
        <v/>
      </c>
      <c r="G19" s="8">
        <f>$B$14</f>
        <v/>
      </c>
      <c r="H19" s="5">
        <f>IF(C19="",0,C19*F19)</f>
        <v/>
      </c>
      <c r="I19" s="6">
        <f>IF(H19=0,0,H19*G19)</f>
        <v/>
      </c>
    </row>
    <row r="20" ht="12.75" customHeight="1" s="23">
      <c r="A20" s="4" t="n"/>
      <c r="B20" s="4" t="n"/>
      <c r="C20" s="4" t="n"/>
      <c r="D20" s="4" t="n"/>
      <c r="E20" s="4" t="n"/>
      <c r="F20" s="5">
        <f>IF(OR(A20="",B20="",C20=""),0,MAX((A20/1000)*(B20/1000),IF(ISNUMBER(SEARCH("BENG",D20)),0.30,0.65)))</f>
        <v/>
      </c>
      <c r="G20" s="8">
        <f>$B$14</f>
        <v/>
      </c>
      <c r="H20" s="5">
        <f>IF(C20="",0,C20*F20)</f>
        <v/>
      </c>
      <c r="I20" s="6">
        <f>IF(H20=0,0,H20*G20)</f>
        <v/>
      </c>
    </row>
    <row r="21" ht="12.75" customHeight="1" s="23">
      <c r="A21" s="7" t="n"/>
      <c r="B21" s="7" t="n"/>
      <c r="C21" s="7" t="n"/>
      <c r="D21" s="4" t="n"/>
      <c r="E21" s="4" t="n"/>
      <c r="F21" s="8">
        <f>IF(OR(A21="",B21="",C21=""),0,MAX((A21/1000)*(B21/1000),IF(ISNUMBER(SEARCH("BENG",D21)),0.30,0.65)))</f>
        <v/>
      </c>
      <c r="G21" s="8">
        <f>$B$14</f>
        <v/>
      </c>
      <c r="H21" s="5">
        <f>IF(C21="",0,C21*F21)</f>
        <v/>
      </c>
      <c r="I21" s="6">
        <f>IF(H21=0,0,H21*G21)</f>
        <v/>
      </c>
    </row>
    <row r="22" ht="12.75" customHeight="1" s="23">
      <c r="A22" s="4" t="n"/>
      <c r="B22" s="4" t="n"/>
      <c r="C22" s="4" t="n"/>
      <c r="D22" s="4" t="n"/>
      <c r="E22" s="4" t="n"/>
      <c r="F22" s="5">
        <f>IF(OR(A22="",B22="",C22=""),0,MAX((A22/1000)*(B22/1000),IF(ISNUMBER(SEARCH("BENG",D22)),0.30,0.65)))</f>
        <v/>
      </c>
      <c r="G22" s="8">
        <f>$B$14</f>
        <v/>
      </c>
      <c r="H22" s="5">
        <f>IF(C22="",0,C22*F22)</f>
        <v/>
      </c>
      <c r="I22" s="6">
        <f>IF(H22=0,0,H22*G22)</f>
        <v/>
      </c>
    </row>
    <row r="23" ht="12.75" customHeight="1" s="23">
      <c r="A23" s="7" t="n"/>
      <c r="B23" s="7" t="n"/>
      <c r="C23" s="7" t="n"/>
      <c r="D23" s="4" t="n"/>
      <c r="E23" s="4" t="n"/>
      <c r="F23" s="8">
        <f>IF(OR(A23="",B23="",C23=""),0,MAX((A23/1000)*(B23/1000),IF(ISNUMBER(SEARCH("BENG",D23)),0.30,0.65)))</f>
        <v/>
      </c>
      <c r="G23" s="8">
        <f>$B$14</f>
        <v/>
      </c>
      <c r="H23" s="5">
        <f>IF(C23="",0,C23*F23)</f>
        <v/>
      </c>
      <c r="I23" s="6">
        <f>IF(H23=0,0,H23*G23)</f>
        <v/>
      </c>
    </row>
    <row r="24" ht="12.75" customHeight="1" s="23">
      <c r="A24" s="4" t="n"/>
      <c r="B24" s="4" t="n"/>
      <c r="C24" s="4" t="n"/>
      <c r="D24" s="4" t="n"/>
      <c r="E24" s="4" t="n"/>
      <c r="F24" s="8">
        <f>IF(OR(A24="",B24="",C24=""),0,MAX((A24/1000)*(B24/1000),IF(ISNUMBER(SEARCH("BENG",D24)),0.30,0.65)))</f>
        <v/>
      </c>
      <c r="G24" s="8">
        <f>$B$14</f>
        <v/>
      </c>
      <c r="H24" s="5">
        <f>IF(C24="",0,C24*F24)</f>
        <v/>
      </c>
      <c r="I24" s="6">
        <f>IF(H24=0,0,H24*G24)</f>
        <v/>
      </c>
    </row>
    <row r="25" ht="12.75" customHeight="1" s="23">
      <c r="A25" s="7" t="n"/>
      <c r="B25" s="7" t="n"/>
      <c r="C25" s="7" t="n"/>
      <c r="D25" s="4" t="n"/>
      <c r="E25" s="4" t="n"/>
      <c r="F25" s="8">
        <f>IF(OR(A25="",B25="",C25=""),0,MAX((A25/1000)*(B25/1000),IF(ISNUMBER(SEARCH("BENG",D25)),0.30,0.65)))</f>
        <v/>
      </c>
      <c r="G25" s="17">
        <f>$B$14</f>
        <v/>
      </c>
      <c r="H25" s="5">
        <f>IF(C25="",0,C25*F25)</f>
        <v/>
      </c>
      <c r="I25" s="6">
        <f>IF(H25=0,0,H25*G25)</f>
        <v/>
      </c>
    </row>
    <row r="26" ht="12.75" customHeight="1" s="23">
      <c r="A26" s="7" t="n"/>
      <c r="B26" s="7" t="n"/>
      <c r="C26" s="7" t="n"/>
      <c r="D26" s="4" t="n"/>
      <c r="E26" s="4" t="n"/>
      <c r="F26" s="8">
        <f>IF(OR(A26="",B26="",C26=""),0,MAX((A26/1000)*(B26/1000),IF(ISNUMBER(SEARCH("BENG",D26)),0.30,0.65)))</f>
        <v/>
      </c>
      <c r="G26" s="17">
        <f>$B$14</f>
        <v/>
      </c>
      <c r="H26" s="5">
        <f>IF(C26="",0,C26*F26)</f>
        <v/>
      </c>
      <c r="I26" s="6">
        <f>IF(H26=0,0,H26*G26)</f>
        <v/>
      </c>
    </row>
    <row r="27" ht="12.75" customHeight="1" s="23">
      <c r="A27" s="4" t="n"/>
      <c r="B27" s="4" t="n"/>
      <c r="C27" s="4" t="n"/>
      <c r="D27" s="4" t="n"/>
      <c r="E27" s="4" t="n"/>
      <c r="F27" s="8">
        <f>IF(OR(A27="",B27="",C27=""),0,MAX((A27/1000)*(B27/1000),IF(ISNUMBER(SEARCH("BENG",D27)),0.30,0.65)))</f>
        <v/>
      </c>
      <c r="G27" s="8">
        <f>$B$14</f>
        <v/>
      </c>
      <c r="H27" s="5">
        <f>IF(C27="",0,C27*F27)</f>
        <v/>
      </c>
      <c r="I27" s="6">
        <f>IF(H27=0,0,H27*G27)</f>
        <v/>
      </c>
    </row>
    <row r="28" ht="12.75" customHeight="1" s="23">
      <c r="A28" s="4" t="n"/>
      <c r="B28" s="4" t="n"/>
      <c r="C28" s="4" t="n"/>
      <c r="D28" s="4" t="n"/>
      <c r="E28" s="4" t="n"/>
      <c r="F28" s="8">
        <f>IF(OR(A28="",B28="",C28=""),0,MAX((A28/1000)*(B28/1000),IF(ISNUMBER(SEARCH("BENG",D28)),0.30,0.65)))</f>
        <v/>
      </c>
      <c r="G28" s="8">
        <f>$B$14</f>
        <v/>
      </c>
      <c r="H28" s="5">
        <f>IF(C28="",0,C28*F28)</f>
        <v/>
      </c>
      <c r="I28" s="6">
        <f>IF(H28=0,0,H28*G28)</f>
        <v/>
      </c>
    </row>
    <row r="29" ht="12.75" customHeight="1" s="23">
      <c r="A29" s="4" t="n"/>
      <c r="B29" s="4" t="n"/>
      <c r="C29" s="4" t="n"/>
      <c r="D29" s="4" t="n"/>
      <c r="E29" s="4" t="n"/>
      <c r="F29" s="5">
        <f>IF(OR(A29="",B29="",C29=""),0,MAX((A29/1000)*(B29/1000),IF(ISNUMBER(SEARCH("BENG",D29)),0.30,0.65)))</f>
        <v/>
      </c>
      <c r="G29" s="8">
        <f>$B$14</f>
        <v/>
      </c>
      <c r="H29" s="5">
        <f>IF(C29="",0,C29*F29)</f>
        <v/>
      </c>
      <c r="I29" s="6">
        <f>IF(H29=0,0,H29*G29)</f>
        <v/>
      </c>
    </row>
    <row r="30" ht="12.75" customHeight="1" s="23">
      <c r="A30" s="4" t="n"/>
      <c r="B30" s="4" t="n"/>
      <c r="C30" s="4" t="n"/>
      <c r="D30" s="4" t="n"/>
      <c r="E30" s="4" t="n"/>
      <c r="F30" s="5">
        <f>IF(OR(A30="",B30="",C30=""),0,MAX((A30/1000)*(B30/1000),IF(ISNUMBER(SEARCH("BENG",D30)),0.30,0.65)))</f>
        <v/>
      </c>
      <c r="G30" s="8">
        <f>$B$14</f>
        <v/>
      </c>
      <c r="H30" s="5">
        <f>IF(C30="",0,C30*F30)</f>
        <v/>
      </c>
      <c r="I30" s="6">
        <f>IF(H30=0,0,H30*G30)</f>
        <v/>
      </c>
    </row>
    <row r="31" ht="12.75" customHeight="1" s="23">
      <c r="A31" s="4" t="n"/>
      <c r="B31" s="4" t="n"/>
      <c r="C31" s="4" t="n"/>
      <c r="D31" s="4" t="n"/>
      <c r="E31" s="4" t="n"/>
      <c r="F31" s="5">
        <f>IF(OR(A31="",B31="",C31=""),0,MAX((A31/1000)*(B31/1000),IF(ISNUMBER(SEARCH("BENG",D31)),0.30,0.65)))</f>
        <v/>
      </c>
      <c r="G31" s="8">
        <f>$B$14</f>
        <v/>
      </c>
      <c r="H31" s="5">
        <f>IF(C31="",0,C31*F31)</f>
        <v/>
      </c>
      <c r="I31" s="6">
        <f>IF(H31=0,0,H31*G31)</f>
        <v/>
      </c>
    </row>
    <row r="32" ht="12.75" customHeight="1" s="23">
      <c r="A32" s="4" t="n"/>
      <c r="B32" s="4" t="n"/>
      <c r="C32" s="4" t="n"/>
      <c r="D32" s="4" t="n"/>
      <c r="E32" s="4" t="n"/>
      <c r="F32" s="8">
        <f>IF(OR(A32="",B32="",C32=""),0,MAX((A32/1000)*(B32/1000),IF(ISNUMBER(SEARCH("BENG",D32)),0.30,0.65)))</f>
        <v/>
      </c>
      <c r="G32" s="8">
        <f>$B$14</f>
        <v/>
      </c>
      <c r="H32" s="5">
        <f>IF(C32="",0,C32*F32)</f>
        <v/>
      </c>
      <c r="I32" s="6">
        <f>IF(H32=0,0,H32*G32)</f>
        <v/>
      </c>
    </row>
    <row r="33" ht="12.75" customHeight="1" s="23">
      <c r="A33" s="4" t="n"/>
      <c r="B33" s="4" t="n"/>
      <c r="C33" s="4" t="n"/>
      <c r="D33" s="4" t="n"/>
      <c r="E33" s="4" t="n"/>
      <c r="F33" s="5">
        <f>IF(OR(A33="",B33="",C33=""),0,MAX((A33/1000)*(B33/1000),IF(ISNUMBER(SEARCH("BENG",D33)),0.30,0.65)))</f>
        <v/>
      </c>
      <c r="G33" s="8">
        <f>$B$14</f>
        <v/>
      </c>
      <c r="H33" s="5">
        <f>IF(C33="",0,C33*F33)</f>
        <v/>
      </c>
      <c r="I33" s="6">
        <f>IF(H33=0,0,H33*G33)</f>
        <v/>
      </c>
    </row>
    <row r="34" ht="12.75" customHeight="1" s="23">
      <c r="A34" s="4" t="n"/>
      <c r="B34" s="4" t="n"/>
      <c r="C34" s="4" t="n"/>
      <c r="D34" s="4" t="n"/>
      <c r="E34" s="4" t="n"/>
      <c r="F34" s="8">
        <f>IF(OR(A34="",B34="",C34=""),0,MAX((A34/1000)*(B34/1000),IF(ISNUMBER(SEARCH("BENG",D34)),0.30,0.65)))</f>
        <v/>
      </c>
      <c r="G34" s="8">
        <f>$B$14</f>
        <v/>
      </c>
      <c r="H34" s="5">
        <f>IF(C34="",0,C34*F34)</f>
        <v/>
      </c>
      <c r="I34" s="6">
        <f>IF(H34=0,0,H34*G34)</f>
        <v/>
      </c>
    </row>
    <row r="35" ht="12.75" customHeight="1" s="23">
      <c r="A35" s="4" t="n"/>
      <c r="B35" s="4" t="n"/>
      <c r="C35" s="4" t="n"/>
      <c r="D35" s="4" t="n"/>
      <c r="E35" s="4" t="n"/>
      <c r="F35" s="8">
        <f>IF(OR(A35="",B35="",C35=""),0,MAX((A35/1000)*(B35/1000),IF(ISNUMBER(SEARCH("BENG",D35)),0.30,0.65)))</f>
        <v/>
      </c>
      <c r="G35" s="8">
        <f>$B$14</f>
        <v/>
      </c>
      <c r="H35" s="5">
        <f>IF(C35="",0,C35*F35)</f>
        <v/>
      </c>
      <c r="I35" s="6">
        <f>IF(H35=0,0,H35*G35)</f>
        <v/>
      </c>
    </row>
    <row r="36" ht="12.75" customHeight="1" s="23">
      <c r="A36" s="4" t="n"/>
      <c r="B36" s="4" t="n"/>
      <c r="C36" s="4" t="n"/>
      <c r="D36" s="4" t="n"/>
      <c r="E36" s="4" t="n"/>
      <c r="F36" s="8">
        <f>IF(OR(A36="",B36="",C36=""),0,MAX((A36/1000)*(B36/1000),IF(ISNUMBER(SEARCH("BENG",D36)),0.30,0.65)))</f>
        <v/>
      </c>
      <c r="G36" s="8">
        <f>$B$14</f>
        <v/>
      </c>
      <c r="H36" s="5">
        <f>IF(C36="",0,C36*F36)</f>
        <v/>
      </c>
      <c r="I36" s="6">
        <f>IF(H36=0,0,H36*G36)</f>
        <v/>
      </c>
    </row>
    <row r="37" ht="12.75" customHeight="1" s="23">
      <c r="A37" s="4" t="n"/>
      <c r="B37" s="4" t="n"/>
      <c r="C37" s="4" t="n"/>
      <c r="D37" s="4" t="n"/>
      <c r="E37" s="4" t="n"/>
      <c r="F37" s="8">
        <f>IF(OR(A37="",B37="",C37=""),0,MAX((A37/1000)*(B37/1000),IF(ISNUMBER(SEARCH("BENG",D37)),0.30,0.65)))</f>
        <v/>
      </c>
      <c r="G37" s="8">
        <f>$B$14</f>
        <v/>
      </c>
      <c r="H37" s="5">
        <f>IF(C37="",0,C37*F37)</f>
        <v/>
      </c>
      <c r="I37" s="6">
        <f>IF(H37=0,0,H37*G37)</f>
        <v/>
      </c>
    </row>
    <row r="38" ht="12.75" customHeight="1" s="23">
      <c r="A38" s="4" t="n"/>
      <c r="B38" s="4" t="n"/>
      <c r="C38" s="4" t="n"/>
      <c r="D38" s="4" t="n"/>
      <c r="E38" s="4" t="inlineStr">
        <is>
          <t xml:space="preserve">kosten steiger bouwen </t>
        </is>
      </c>
      <c r="F38" s="8" t="n"/>
      <c r="G38" s="8" t="n"/>
      <c r="H38" s="5" t="n"/>
      <c r="I38" s="6" t="n">
        <v>0</v>
      </c>
    </row>
    <row r="39" ht="12.75" customHeight="1" s="23">
      <c r="A39" s="4" t="n"/>
      <c r="B39" s="4" t="n"/>
      <c r="C39" s="4" t="n"/>
      <c r="D39" s="4" t="n"/>
      <c r="E39" s="4" t="inlineStr">
        <is>
          <t>Transportkosten</t>
        </is>
      </c>
      <c r="F39" s="8" t="n"/>
      <c r="G39" s="8" t="n"/>
      <c r="H39" s="5" t="n"/>
      <c r="I39" s="6" t="n">
        <v>0</v>
      </c>
    </row>
    <row r="40" ht="12.75" customHeight="1" s="23">
      <c r="A40" s="4" t="n"/>
      <c r="B40" s="4" t="n"/>
      <c r="C40" s="4" t="n"/>
      <c r="D40" s="4" t="n"/>
      <c r="E40" s="4" t="inlineStr">
        <is>
          <t xml:space="preserve">Stortkosten </t>
        </is>
      </c>
      <c r="F40" s="5" t="n"/>
      <c r="G40" s="8" t="n"/>
      <c r="H40" s="5" t="n"/>
      <c r="I40" s="6" t="n">
        <v>0</v>
      </c>
    </row>
    <row r="41" ht="12.75" customHeight="1" s="23">
      <c r="A41" s="9" t="inlineStr">
        <is>
          <t>TOTALEN</t>
        </is>
      </c>
      <c r="B41" s="4" t="n"/>
      <c r="C41" s="9">
        <f>SUM(C18:C37)</f>
        <v/>
      </c>
      <c r="D41" s="4" t="n"/>
      <c r="E41" s="4" t="n"/>
      <c r="F41" s="4" t="n"/>
      <c r="G41" s="4" t="n"/>
      <c r="H41" s="10">
        <f>SUM(H18:H37)</f>
        <v/>
      </c>
      <c r="I41" s="11">
        <f>SUM(I18:I40)</f>
        <v/>
      </c>
    </row>
    <row r="46" ht="15.75" customHeight="1" s="23">
      <c r="H46" s="14" t="inlineStr">
        <is>
          <t> </t>
        </is>
      </c>
    </row>
  </sheetData>
  <mergeCells count="9">
    <mergeCell ref="B9:I9"/>
    <mergeCell ref="A2:I2"/>
    <mergeCell ref="B7:I7"/>
    <mergeCell ref="B6:I6"/>
    <mergeCell ref="B10:I10"/>
    <mergeCell ref="A1:I1"/>
    <mergeCell ref="B5:I5"/>
    <mergeCell ref="B8:I8"/>
    <mergeCell ref="A16:I16"/>
  </mergeCells>
  <pageMargins left="0.7" right="0.7" top="0.75" bottom="0.75" header="0.3" footer="0.3"/>
  <pageSetup orientation="landscape" paperSize="9" scale="80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A1"/>
  <sheetViews>
    <sheetView showGridLines="0" workbookViewId="0">
      <selection activeCell="A1" sqref="A1"/>
    </sheetView>
  </sheetViews>
  <sheetFormatPr baseColWidth="8"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Hanneke</dc:creator>
  <dcterms:created xsi:type="dcterms:W3CDTF">2026-02-20T14:52:05Z</dcterms:created>
  <dcterms:modified xsi:type="dcterms:W3CDTF">2026-10-22T12:54:28Z</dcterms:modified>
  <cp:lastModifiedBy>Leon Fokker</cp:lastModifiedBy>
  <cp:lastPrinted>2026-04-16T09:32:39Z</cp:lastPrinted>
</cp:coreProperties>
</file>